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du\Users~1\Meeli.Kaldma\Desktop\kooli noukogu 25_01_2017\"/>
    </mc:Choice>
  </mc:AlternateContent>
  <bookViews>
    <workbookView xWindow="0" yWindow="0" windowWidth="28800" windowHeight="12435"/>
  </bookViews>
  <sheets>
    <sheet name="EAliik20" sheetId="1" r:id="rId1"/>
    <sheet name="EAliik4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35" i="1" l="1"/>
  <c r="D5" i="1"/>
  <c r="F11" i="1"/>
  <c r="H10" i="1"/>
  <c r="D16" i="1" l="1"/>
  <c r="D11" i="1" l="1"/>
  <c r="F23" i="1" l="1"/>
  <c r="H8" i="1" l="1"/>
  <c r="D34" i="2" l="1"/>
  <c r="D27" i="2" l="1"/>
  <c r="D31" i="2" s="1"/>
  <c r="E23" i="1" l="1"/>
  <c r="D23" i="1"/>
  <c r="H5" i="1" l="1"/>
  <c r="H9" i="1"/>
  <c r="H4" i="1"/>
  <c r="H11" i="1" l="1"/>
</calcChain>
</file>

<file path=xl/sharedStrings.xml><?xml version="1.0" encoding="utf-8"?>
<sst xmlns="http://schemas.openxmlformats.org/spreadsheetml/2006/main" count="119" uniqueCount="103">
  <si>
    <t>HS01</t>
  </si>
  <si>
    <t>2017 eelarve</t>
  </si>
  <si>
    <t>jääk</t>
  </si>
  <si>
    <t>HS07</t>
  </si>
  <si>
    <t>Kutsehariduse progrmm</t>
  </si>
  <si>
    <t>Õpetajate programm</t>
  </si>
  <si>
    <t>Teko 2017 eelarve kontrollarvudega €</t>
  </si>
  <si>
    <t>HS09</t>
  </si>
  <si>
    <t>eelarve liik</t>
  </si>
  <si>
    <t>Täienduskoolitus</t>
  </si>
  <si>
    <t>Sõidusoodustus</t>
  </si>
  <si>
    <t>Toidutoetus</t>
  </si>
  <si>
    <t>2016 täitmine (tegelik)</t>
  </si>
  <si>
    <t>arvestatud eelarve (planeeritud kulud)</t>
  </si>
  <si>
    <t>PROJEKTID</t>
  </si>
  <si>
    <t>9G2M-312-ERAS-MOBI2</t>
  </si>
  <si>
    <t>1G2M-HS3-15-PROM</t>
  </si>
  <si>
    <t>9G2M-312-ERAS-OPIR</t>
  </si>
  <si>
    <t>9G2M-312-NPJR-10187</t>
  </si>
  <si>
    <t>NordPlus</t>
  </si>
  <si>
    <t xml:space="preserve">PRÕM </t>
  </si>
  <si>
    <t>9G2M-HS9-16-TAP</t>
  </si>
  <si>
    <t>Õppetoetus (põhi- ja eritoetus)</t>
  </si>
  <si>
    <t>8.8.</t>
  </si>
  <si>
    <t>8.6.</t>
  </si>
  <si>
    <t>2016 jääk/kassapõhine</t>
  </si>
  <si>
    <t>TOETUSED  KOKKU</t>
  </si>
  <si>
    <t>mobiilneTeKo</t>
  </si>
  <si>
    <t>TeKo2</t>
  </si>
  <si>
    <t>Valitsemisala/asutus: G000</t>
  </si>
  <si>
    <t>Periood: 01.2016-12.2016</t>
  </si>
  <si>
    <t>Konto</t>
  </si>
  <si>
    <t>Konto nimetus</t>
  </si>
  <si>
    <t>Saldo perioodi lõpus</t>
  </si>
  <si>
    <t>32206000</t>
  </si>
  <si>
    <t>Tulud kutseõppeasutuste toodetest ja teenustest</t>
  </si>
  <si>
    <t>32206003</t>
  </si>
  <si>
    <t>INF3 täiendkoolituse tulud</t>
  </si>
  <si>
    <t>32209000</t>
  </si>
  <si>
    <t>Muud tulud haridusalasest tegevusest</t>
  </si>
  <si>
    <t>32252000</t>
  </si>
  <si>
    <t>Tulu elektrienergia müügist</t>
  </si>
  <si>
    <t>32253000</t>
  </si>
  <si>
    <t>Tulu vee- ja kanalisatsiooniteenustest</t>
  </si>
  <si>
    <t>32254000</t>
  </si>
  <si>
    <t>Tulu soojuse ja kütte müügist</t>
  </si>
  <si>
    <t>32259000</t>
  </si>
  <si>
    <t>Muu tulu elamu- ja kommunaaltegevusest</t>
  </si>
  <si>
    <t>Kokku</t>
  </si>
  <si>
    <t>OKG2M-TOITE</t>
  </si>
  <si>
    <t>Õpperestoran, -catering</t>
  </si>
  <si>
    <t>KIG2M-U31283</t>
  </si>
  <si>
    <t>Lastekodu 13/õpilaskodu, hostel</t>
  </si>
  <si>
    <t>KIG2M-17098B</t>
  </si>
  <si>
    <t>Majaka 2</t>
  </si>
  <si>
    <t>OKG2M-KOOL</t>
  </si>
  <si>
    <t>OKG2M-RAAMAT</t>
  </si>
  <si>
    <t>OKG2M-HUVI</t>
  </si>
  <si>
    <t>Piparkook 2016</t>
  </si>
  <si>
    <t>Ilma ressursi/kulukoha tunnuseta</t>
  </si>
  <si>
    <t>Kontroll:</t>
  </si>
  <si>
    <t>ok</t>
  </si>
  <si>
    <t>RP009 Kontode saldod ja käibed</t>
  </si>
  <si>
    <t>RP004 Tekkepõhised detailsed tehingud</t>
  </si>
  <si>
    <t>Kulude taastamine (vähendus) 5511...30 / Lastekodu 13</t>
  </si>
  <si>
    <t>Ilona keeleprojekt</t>
  </si>
  <si>
    <t>OMAVAHENDID  TULU 2016  KOKKU</t>
  </si>
  <si>
    <t>sh HS07</t>
  </si>
  <si>
    <t>Kulutamata omavahendite jääk 01.01.2016</t>
  </si>
  <si>
    <t>Täiendkoolitus(enamus tulust ilma ressursi/kulukoha tunnuseta)</t>
  </si>
  <si>
    <t>SAP BO/EA008</t>
  </si>
  <si>
    <t>2016 täitmine (tegelikud kulud)</t>
  </si>
  <si>
    <t>Teko mainekujundus</t>
  </si>
  <si>
    <t>Meistrite Gild(10 Tln ametikooli)</t>
  </si>
  <si>
    <t>SAP BO eelarve 18.01.2017</t>
  </si>
  <si>
    <t>sh RKT, õppetoetus, sõidusood, koolitoit</t>
  </si>
  <si>
    <t>Kulutatud 2016 (konto grupp 50; 55)</t>
  </si>
  <si>
    <t>EA008     19.01.2017(41+50+55)</t>
  </si>
  <si>
    <t>Õppelaenude kustutamine</t>
  </si>
  <si>
    <t>ca 17tuh</t>
  </si>
  <si>
    <t>kulud on koos käibemaksuga</t>
  </si>
  <si>
    <t>taastamiskanne tehakse EA liik 20-le ehk ilma kandeta on EA liik 20 teg.ala HS07 selle summa võrra suuremad</t>
  </si>
  <si>
    <t>Täiendkoolitus</t>
  </si>
  <si>
    <t>KULUD KOKKU (41+50+55)</t>
  </si>
  <si>
    <t>HS07; HS09</t>
  </si>
  <si>
    <t xml:space="preserve">Kokku </t>
  </si>
  <si>
    <t>Kutsehariduse programm</t>
  </si>
  <si>
    <t>Majandamiskulud (konto grupp 55)</t>
  </si>
  <si>
    <t>8.7.</t>
  </si>
  <si>
    <t>st tuleb 44 arvelt</t>
  </si>
  <si>
    <t>osa läheb 2018 tegevusteks</t>
  </si>
  <si>
    <t>Maine-kujundus</t>
  </si>
  <si>
    <t>MG</t>
  </si>
  <si>
    <t>TK RKT</t>
  </si>
  <si>
    <t>on juba eraldi üleval real</t>
  </si>
  <si>
    <t>E+</t>
  </si>
  <si>
    <t>PRÕM/ keeleõpe</t>
  </si>
  <si>
    <t>?</t>
  </si>
  <si>
    <t>keeleõpe lisa</t>
  </si>
  <si>
    <t>779130 tegelik täitmine 2015</t>
  </si>
  <si>
    <t>ainult palgad</t>
  </si>
  <si>
    <t>1 879 795, tegelik täitmine 2015</t>
  </si>
  <si>
    <t xml:space="preserve">1 636 475,33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</si>
</sst>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6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3" fillId="0" borderId="0" xfId="0" applyFont="1"/>
    <xf numFmtId="0" fontId="0" fillId="0" borderId="0" xfId="0" applyFill="1"/>
    <xf numFmtId="0" fontId="2" fillId="0" borderId="0" xfId="0" applyFont="1"/>
    <xf numFmtId="0" fontId="4" fillId="3" borderId="0" xfId="0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0" fontId="9" fillId="0" borderId="0" xfId="0" applyFont="1"/>
    <xf numFmtId="49" fontId="7" fillId="3" borderId="0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0" fillId="0" borderId="0" xfId="0" applyBorder="1"/>
    <xf numFmtId="49" fontId="7" fillId="3" borderId="0" xfId="0" applyNumberFormat="1" applyFont="1" applyFill="1" applyBorder="1" applyAlignment="1">
      <alignment horizontal="right"/>
    </xf>
    <xf numFmtId="14" fontId="0" fillId="0" borderId="0" xfId="0" applyNumberFormat="1"/>
    <xf numFmtId="0" fontId="10" fillId="0" borderId="0" xfId="0" applyFont="1"/>
    <xf numFmtId="2" fontId="3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3" fontId="0" fillId="0" borderId="0" xfId="0" applyNumberFormat="1" applyFill="1"/>
    <xf numFmtId="4" fontId="0" fillId="0" borderId="0" xfId="0" applyNumberFormat="1" applyFill="1"/>
    <xf numFmtId="2" fontId="3" fillId="0" borderId="0" xfId="0" applyNumberFormat="1" applyFont="1" applyFill="1"/>
    <xf numFmtId="3" fontId="2" fillId="0" borderId="0" xfId="0" applyNumberFormat="1" applyFont="1" applyAlignment="1">
      <alignment wrapText="1"/>
    </xf>
    <xf numFmtId="0" fontId="0" fillId="4" borderId="0" xfId="0" applyFill="1"/>
    <xf numFmtId="0" fontId="0" fillId="5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0" fillId="4" borderId="4" xfId="0" applyFill="1" applyBorder="1" applyAlignment="1">
      <alignment wrapText="1"/>
    </xf>
    <xf numFmtId="3" fontId="0" fillId="0" borderId="4" xfId="0" applyNumberFormat="1" applyBorder="1" applyAlignment="1">
      <alignment wrapText="1"/>
    </xf>
    <xf numFmtId="3" fontId="0" fillId="5" borderId="4" xfId="0" applyNumberFormat="1" applyFill="1" applyBorder="1"/>
    <xf numFmtId="3" fontId="0" fillId="0" borderId="4" xfId="0" applyNumberFormat="1" applyBorder="1"/>
    <xf numFmtId="3" fontId="0" fillId="0" borderId="4" xfId="0" applyNumberFormat="1" applyFill="1" applyBorder="1"/>
    <xf numFmtId="3" fontId="0" fillId="2" borderId="4" xfId="0" applyNumberFormat="1" applyFill="1" applyBorder="1"/>
    <xf numFmtId="14" fontId="2" fillId="0" borderId="4" xfId="0" applyNumberFormat="1" applyFont="1" applyBorder="1"/>
    <xf numFmtId="0" fontId="0" fillId="0" borderId="4" xfId="0" applyFill="1" applyBorder="1"/>
    <xf numFmtId="0" fontId="0" fillId="4" borderId="4" xfId="0" applyFill="1" applyBorder="1"/>
    <xf numFmtId="3" fontId="1" fillId="0" borderId="4" xfId="0" applyNumberFormat="1" applyFont="1" applyBorder="1"/>
    <xf numFmtId="3" fontId="1" fillId="5" borderId="4" xfId="0" applyNumberFormat="1" applyFont="1" applyFill="1" applyBorder="1"/>
    <xf numFmtId="0" fontId="3" fillId="0" borderId="4" xfId="0" applyFont="1" applyBorder="1"/>
    <xf numFmtId="0" fontId="2" fillId="0" borderId="4" xfId="0" applyFont="1" applyBorder="1"/>
    <xf numFmtId="0" fontId="0" fillId="0" borderId="4" xfId="0" applyFont="1" applyBorder="1"/>
    <xf numFmtId="3" fontId="3" fillId="0" borderId="4" xfId="0" applyNumberFormat="1" applyFont="1" applyBorder="1"/>
    <xf numFmtId="3" fontId="2" fillId="0" borderId="4" xfId="0" applyNumberFormat="1" applyFont="1" applyFill="1" applyBorder="1"/>
    <xf numFmtId="0" fontId="2" fillId="0" borderId="4" xfId="0" applyFont="1" applyBorder="1" applyAlignment="1"/>
    <xf numFmtId="0" fontId="0" fillId="5" borderId="4" xfId="0" applyFill="1" applyBorder="1"/>
    <xf numFmtId="16" fontId="0" fillId="0" borderId="4" xfId="0" applyNumberFormat="1" applyBorder="1"/>
    <xf numFmtId="0" fontId="2" fillId="0" borderId="4" xfId="0" applyFont="1" applyBorder="1" applyAlignment="1">
      <alignment wrapText="1"/>
    </xf>
    <xf numFmtId="3" fontId="0" fillId="4" borderId="4" xfId="0" applyNumberFormat="1" applyFill="1" applyBorder="1"/>
    <xf numFmtId="3" fontId="3" fillId="4" borderId="4" xfId="0" applyNumberFormat="1" applyFont="1" applyFill="1" applyBorder="1"/>
    <xf numFmtId="3" fontId="3" fillId="5" borderId="4" xfId="0" applyNumberFormat="1" applyFont="1" applyFill="1" applyBorder="1"/>
    <xf numFmtId="3" fontId="0" fillId="4" borderId="4" xfId="0" applyNumberFormat="1" applyFont="1" applyFill="1" applyBorder="1"/>
    <xf numFmtId="0" fontId="3" fillId="6" borderId="0" xfId="0" applyFont="1" applyFill="1"/>
    <xf numFmtId="3" fontId="3" fillId="6" borderId="4" xfId="0" applyNumberFormat="1" applyFont="1" applyFill="1" applyBorder="1"/>
    <xf numFmtId="3" fontId="0" fillId="6" borderId="0" xfId="0" applyNumberFormat="1" applyFill="1"/>
    <xf numFmtId="0" fontId="2" fillId="6" borderId="0" xfId="0" applyFont="1" applyFill="1"/>
    <xf numFmtId="0" fontId="11" fillId="6" borderId="4" xfId="0" applyFont="1" applyFill="1" applyBorder="1"/>
    <xf numFmtId="0" fontId="3" fillId="6" borderId="4" xfId="0" applyFont="1" applyFill="1" applyBorder="1"/>
    <xf numFmtId="164" fontId="0" fillId="0" borderId="4" xfId="0" applyNumberFormat="1" applyBorder="1"/>
    <xf numFmtId="0" fontId="3" fillId="6" borderId="0" xfId="0" applyFont="1" applyFill="1" applyBorder="1"/>
    <xf numFmtId="49" fontId="5" fillId="3" borderId="0" xfId="0" applyNumberFormat="1" applyFont="1" applyFill="1" applyAlignment="1">
      <alignment horizontal="left"/>
    </xf>
    <xf numFmtId="0" fontId="1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tabSelected="1" zoomScale="130" zoomScaleNormal="130" workbookViewId="0">
      <selection activeCell="L20" sqref="L20"/>
    </sheetView>
  </sheetViews>
  <sheetFormatPr defaultRowHeight="15" x14ac:dyDescent="0.25"/>
  <cols>
    <col min="1" max="1" width="8" customWidth="1"/>
    <col min="2" max="2" width="9.42578125" customWidth="1"/>
    <col min="3" max="3" width="24" customWidth="1"/>
    <col min="4" max="4" width="12.5703125" style="31" customWidth="1"/>
    <col min="5" max="5" width="8.7109375" customWidth="1"/>
    <col min="6" max="6" width="14.28515625" style="32" customWidth="1"/>
    <col min="7" max="7" width="12.85546875" customWidth="1"/>
    <col min="9" max="9" width="16.42578125" customWidth="1"/>
    <col min="10" max="10" width="13.5703125" customWidth="1"/>
    <col min="12" max="12" width="11.7109375" customWidth="1"/>
    <col min="13" max="13" width="10.140625" customWidth="1"/>
    <col min="14" max="14" width="10.42578125" customWidth="1"/>
  </cols>
  <sheetData>
    <row r="2" spans="1:14" x14ac:dyDescent="0.25">
      <c r="A2" t="s">
        <v>6</v>
      </c>
      <c r="G2" s="27"/>
      <c r="H2" s="27"/>
    </row>
    <row r="3" spans="1:14" ht="60" x14ac:dyDescent="0.25">
      <c r="A3" s="33"/>
      <c r="B3" s="33" t="s">
        <v>8</v>
      </c>
      <c r="C3" s="33"/>
      <c r="D3" s="35" t="s">
        <v>71</v>
      </c>
      <c r="E3" s="36" t="s">
        <v>25</v>
      </c>
      <c r="F3" s="37" t="s">
        <v>1</v>
      </c>
      <c r="G3" s="36" t="s">
        <v>13</v>
      </c>
      <c r="H3" s="38" t="s">
        <v>2</v>
      </c>
      <c r="J3" s="30" t="s">
        <v>74</v>
      </c>
    </row>
    <row r="4" spans="1:14" x14ac:dyDescent="0.25">
      <c r="A4" s="33" t="s">
        <v>0</v>
      </c>
      <c r="B4" s="33">
        <v>20</v>
      </c>
      <c r="C4" s="33" t="s">
        <v>5</v>
      </c>
      <c r="D4" s="55">
        <v>815359.68</v>
      </c>
      <c r="E4" s="39">
        <v>42646</v>
      </c>
      <c r="F4" s="37">
        <v>858000</v>
      </c>
      <c r="G4" s="40">
        <v>848849</v>
      </c>
      <c r="H4" s="38">
        <f>(E4+F4)-G4</f>
        <v>51797</v>
      </c>
      <c r="J4" s="1">
        <v>890000</v>
      </c>
    </row>
    <row r="5" spans="1:14" x14ac:dyDescent="0.25">
      <c r="A5" s="33" t="s">
        <v>3</v>
      </c>
      <c r="B5" s="33">
        <v>20</v>
      </c>
      <c r="C5" s="33" t="s">
        <v>4</v>
      </c>
      <c r="D5" s="55">
        <f>1165058.31-346706.38</f>
        <v>818351.93</v>
      </c>
      <c r="E5" s="39">
        <v>31677.69</v>
      </c>
      <c r="F5" s="37">
        <v>843533</v>
      </c>
      <c r="G5" s="40">
        <v>941162</v>
      </c>
      <c r="H5" s="65">
        <f>(E5+F5)-G5</f>
        <v>-65951.310000000056</v>
      </c>
      <c r="I5" t="s">
        <v>89</v>
      </c>
      <c r="J5" s="1">
        <v>1149830</v>
      </c>
      <c r="K5" t="s">
        <v>75</v>
      </c>
    </row>
    <row r="6" spans="1:14" x14ac:dyDescent="0.25">
      <c r="A6" s="33"/>
      <c r="B6" s="33"/>
      <c r="C6" s="41" t="s">
        <v>77</v>
      </c>
      <c r="D6" s="55"/>
      <c r="E6" s="39"/>
      <c r="F6" s="37"/>
      <c r="G6" s="40"/>
      <c r="H6" s="38"/>
      <c r="J6" s="1"/>
    </row>
    <row r="7" spans="1:14" x14ac:dyDescent="0.25">
      <c r="A7" s="33"/>
      <c r="B7" s="33"/>
      <c r="C7" s="66" t="s">
        <v>100</v>
      </c>
      <c r="D7" s="68" t="s">
        <v>102</v>
      </c>
      <c r="E7" s="39"/>
      <c r="F7" s="37"/>
      <c r="G7" s="60">
        <f>G4+G5</f>
        <v>1790011</v>
      </c>
      <c r="H7" s="38"/>
      <c r="I7" s="59" t="s">
        <v>101</v>
      </c>
      <c r="J7" s="61"/>
    </row>
    <row r="8" spans="1:14" x14ac:dyDescent="0.25">
      <c r="A8" s="33" t="s">
        <v>7</v>
      </c>
      <c r="B8" s="42">
        <v>20</v>
      </c>
      <c r="C8" s="33" t="s">
        <v>9</v>
      </c>
      <c r="D8" s="55">
        <v>24100</v>
      </c>
      <c r="E8" s="39">
        <v>1665</v>
      </c>
      <c r="F8" s="37">
        <v>31812.880000000001</v>
      </c>
      <c r="G8" s="38">
        <v>31813</v>
      </c>
      <c r="H8" s="38">
        <f>(E8+F8)-G8</f>
        <v>1664.8800000000047</v>
      </c>
    </row>
    <row r="9" spans="1:14" x14ac:dyDescent="0.25">
      <c r="A9" s="33" t="s">
        <v>3</v>
      </c>
      <c r="B9" s="33">
        <v>44</v>
      </c>
      <c r="C9" s="33" t="s">
        <v>86</v>
      </c>
      <c r="D9" s="55">
        <v>664333.87</v>
      </c>
      <c r="E9" s="44">
        <v>0</v>
      </c>
      <c r="F9" s="45">
        <v>660000</v>
      </c>
      <c r="G9" s="44">
        <v>600000</v>
      </c>
      <c r="H9" s="38">
        <f>(E9+F9)-G9</f>
        <v>60000</v>
      </c>
      <c r="J9" s="5"/>
      <c r="K9" s="5"/>
      <c r="L9" s="5"/>
      <c r="M9" s="5"/>
      <c r="N9" s="5"/>
    </row>
    <row r="10" spans="1:14" x14ac:dyDescent="0.25">
      <c r="A10" s="33" t="s">
        <v>7</v>
      </c>
      <c r="B10" s="33">
        <v>44</v>
      </c>
      <c r="C10" s="33" t="s">
        <v>82</v>
      </c>
      <c r="D10" s="55">
        <v>157989</v>
      </c>
      <c r="E10" s="44">
        <v>0</v>
      </c>
      <c r="F10" s="45">
        <v>160000</v>
      </c>
      <c r="G10" s="44">
        <v>160000</v>
      </c>
      <c r="H10" s="38">
        <f>(E10+F10)-G10</f>
        <v>0</v>
      </c>
      <c r="J10" s="5"/>
      <c r="K10" s="5"/>
      <c r="L10" s="28"/>
      <c r="M10" s="3"/>
      <c r="N10" s="3"/>
    </row>
    <row r="11" spans="1:14" x14ac:dyDescent="0.25">
      <c r="A11" s="33"/>
      <c r="B11" s="33"/>
      <c r="C11" s="46" t="s">
        <v>83</v>
      </c>
      <c r="D11" s="56">
        <f>SUM(D4:D10)</f>
        <v>2480134.48</v>
      </c>
      <c r="E11" s="49"/>
      <c r="F11" s="57">
        <f t="shared" ref="F11" si="0">SUM(F4:F10)</f>
        <v>2553345.88</v>
      </c>
      <c r="G11" s="38"/>
      <c r="H11" s="38">
        <f>SUM(H4:H10)</f>
        <v>47510.569999999949</v>
      </c>
      <c r="J11" s="6"/>
      <c r="K11" s="6"/>
    </row>
    <row r="12" spans="1:14" x14ac:dyDescent="0.25">
      <c r="A12" s="33"/>
      <c r="B12" s="33"/>
      <c r="C12" s="46"/>
      <c r="D12" s="56"/>
      <c r="E12" s="38"/>
      <c r="F12" s="37"/>
      <c r="G12" s="38"/>
      <c r="H12" s="38"/>
      <c r="J12" s="6"/>
      <c r="K12" s="6"/>
    </row>
    <row r="13" spans="1:14" x14ac:dyDescent="0.25">
      <c r="A13" s="33"/>
      <c r="B13" s="33"/>
      <c r="C13" s="63" t="s">
        <v>87</v>
      </c>
      <c r="D13" s="56"/>
      <c r="E13" s="38"/>
      <c r="F13" s="37"/>
      <c r="G13" s="38"/>
      <c r="H13" s="38"/>
      <c r="J13" s="6"/>
      <c r="K13" s="6"/>
    </row>
    <row r="14" spans="1:14" x14ac:dyDescent="0.25">
      <c r="A14" s="47" t="s">
        <v>84</v>
      </c>
      <c r="B14" s="48">
        <v>20</v>
      </c>
      <c r="C14" s="46"/>
      <c r="D14" s="58">
        <v>253612.99</v>
      </c>
      <c r="E14" s="38"/>
      <c r="F14" s="37"/>
      <c r="G14" s="38"/>
      <c r="H14" s="38"/>
      <c r="J14" s="6"/>
      <c r="K14" s="6"/>
    </row>
    <row r="15" spans="1:14" x14ac:dyDescent="0.25">
      <c r="A15" s="47" t="s">
        <v>84</v>
      </c>
      <c r="B15" s="33">
        <v>44</v>
      </c>
      <c r="C15" s="46"/>
      <c r="D15" s="58">
        <v>496970.63</v>
      </c>
      <c r="E15" s="38"/>
      <c r="F15" s="37"/>
      <c r="G15" s="38"/>
      <c r="H15" s="38"/>
      <c r="J15" s="6"/>
      <c r="K15" s="6"/>
    </row>
    <row r="16" spans="1:14" x14ac:dyDescent="0.25">
      <c r="A16" s="47"/>
      <c r="B16" s="33"/>
      <c r="C16" s="64" t="s">
        <v>85</v>
      </c>
      <c r="D16" s="60">
        <f>SUM(D14:D15)</f>
        <v>750583.62</v>
      </c>
      <c r="E16" s="38"/>
      <c r="F16" s="60">
        <v>750000</v>
      </c>
      <c r="G16" s="38"/>
      <c r="H16" s="38"/>
      <c r="I16" s="59" t="s">
        <v>99</v>
      </c>
      <c r="J16" s="62"/>
      <c r="K16" s="6"/>
    </row>
    <row r="17" spans="1:14" x14ac:dyDescent="0.25">
      <c r="A17" s="47"/>
      <c r="B17" s="33"/>
      <c r="C17" s="46"/>
      <c r="D17" s="56"/>
      <c r="E17" s="38"/>
      <c r="F17" s="37"/>
      <c r="G17" s="38"/>
      <c r="H17" s="38"/>
      <c r="J17" s="6"/>
      <c r="K17" s="6"/>
    </row>
    <row r="18" spans="1:14" x14ac:dyDescent="0.25">
      <c r="A18" s="33"/>
      <c r="B18" s="33"/>
      <c r="C18" s="33"/>
      <c r="D18" s="55"/>
      <c r="E18" s="50"/>
      <c r="F18" s="37"/>
      <c r="G18" s="38"/>
      <c r="H18" s="38"/>
    </row>
    <row r="19" spans="1:14" x14ac:dyDescent="0.25">
      <c r="A19" s="33" t="s">
        <v>3</v>
      </c>
      <c r="B19" s="33">
        <v>20</v>
      </c>
      <c r="C19" s="51" t="s">
        <v>22</v>
      </c>
      <c r="D19" s="55">
        <v>209296.8</v>
      </c>
      <c r="E19" s="39">
        <v>116.2</v>
      </c>
      <c r="F19" s="37">
        <v>205200</v>
      </c>
      <c r="G19" s="38">
        <v>0</v>
      </c>
      <c r="H19" s="38">
        <v>0</v>
      </c>
      <c r="J19" s="25"/>
      <c r="K19" s="25"/>
      <c r="L19" s="25"/>
      <c r="M19" s="25"/>
      <c r="N19" s="25"/>
    </row>
    <row r="20" spans="1:14" x14ac:dyDescent="0.25">
      <c r="A20" s="33" t="s">
        <v>3</v>
      </c>
      <c r="B20" s="33">
        <v>20</v>
      </c>
      <c r="C20" s="33" t="s">
        <v>10</v>
      </c>
      <c r="D20" s="55">
        <v>40244.379999999997</v>
      </c>
      <c r="E20" s="39">
        <v>1585.62</v>
      </c>
      <c r="F20" s="37">
        <v>48698</v>
      </c>
      <c r="G20" s="38">
        <v>0</v>
      </c>
      <c r="H20" s="38">
        <v>0</v>
      </c>
    </row>
    <row r="21" spans="1:14" x14ac:dyDescent="0.25">
      <c r="A21" s="33" t="s">
        <v>3</v>
      </c>
      <c r="B21" s="33">
        <v>20</v>
      </c>
      <c r="C21" s="33" t="s">
        <v>11</v>
      </c>
      <c r="D21" s="55">
        <v>97165.2</v>
      </c>
      <c r="E21" s="39">
        <v>4789.8</v>
      </c>
      <c r="F21" s="37">
        <v>73902</v>
      </c>
      <c r="G21" s="38">
        <v>0</v>
      </c>
      <c r="H21" s="38">
        <v>0</v>
      </c>
      <c r="J21" s="25"/>
      <c r="K21" s="25"/>
    </row>
    <row r="22" spans="1:14" x14ac:dyDescent="0.25">
      <c r="A22" s="33" t="s">
        <v>3</v>
      </c>
      <c r="B22" s="33">
        <v>20</v>
      </c>
      <c r="C22" s="47" t="s">
        <v>78</v>
      </c>
      <c r="D22" s="55"/>
      <c r="E22" s="39"/>
      <c r="F22" s="37">
        <v>1469</v>
      </c>
      <c r="G22" s="38"/>
      <c r="H22" s="38"/>
      <c r="K22" s="2"/>
    </row>
    <row r="23" spans="1:14" x14ac:dyDescent="0.25">
      <c r="A23" s="33"/>
      <c r="B23" s="33"/>
      <c r="C23" s="46" t="s">
        <v>26</v>
      </c>
      <c r="D23" s="56">
        <f>SUM(D19:D21)</f>
        <v>346706.38</v>
      </c>
      <c r="E23" s="39">
        <f>SUM(E19:E21)</f>
        <v>6491.62</v>
      </c>
      <c r="F23" s="37">
        <f>SUM(F19:F22)</f>
        <v>329269</v>
      </c>
      <c r="G23" s="38"/>
      <c r="H23" s="38"/>
    </row>
    <row r="24" spans="1:14" x14ac:dyDescent="0.25">
      <c r="A24" s="33"/>
      <c r="B24" s="33"/>
      <c r="C24" s="33"/>
      <c r="D24" s="55"/>
      <c r="E24" s="38"/>
      <c r="F24" s="37"/>
      <c r="G24" s="38"/>
      <c r="H24" s="38"/>
    </row>
    <row r="25" spans="1:14" x14ac:dyDescent="0.25">
      <c r="A25" s="46" t="s">
        <v>14</v>
      </c>
      <c r="B25" s="33"/>
      <c r="C25" s="33"/>
      <c r="D25" s="55"/>
      <c r="E25" s="38"/>
      <c r="F25" s="37"/>
      <c r="G25" s="38"/>
      <c r="H25" s="38"/>
    </row>
    <row r="26" spans="1:14" x14ac:dyDescent="0.25">
      <c r="A26" s="53" t="s">
        <v>24</v>
      </c>
      <c r="B26" s="33" t="s">
        <v>20</v>
      </c>
      <c r="C26" s="33" t="s">
        <v>16</v>
      </c>
      <c r="D26" s="55">
        <v>37701.85</v>
      </c>
      <c r="E26" s="39"/>
      <c r="F26" s="37">
        <v>90102</v>
      </c>
      <c r="G26" s="38"/>
      <c r="H26" s="38"/>
    </row>
    <row r="27" spans="1:14" ht="23.25" x14ac:dyDescent="0.25">
      <c r="A27" s="53" t="s">
        <v>23</v>
      </c>
      <c r="B27" s="54" t="s">
        <v>96</v>
      </c>
      <c r="C27" s="33" t="s">
        <v>16</v>
      </c>
      <c r="D27" s="55">
        <v>1722.01</v>
      </c>
      <c r="E27" s="39"/>
      <c r="F27" s="37">
        <v>9298.4500000000007</v>
      </c>
      <c r="G27" s="38"/>
      <c r="H27" s="38"/>
    </row>
    <row r="28" spans="1:14" ht="23.25" x14ac:dyDescent="0.25">
      <c r="A28" s="53" t="s">
        <v>97</v>
      </c>
      <c r="B28" s="54" t="s">
        <v>98</v>
      </c>
      <c r="C28" s="33" t="s">
        <v>65</v>
      </c>
      <c r="D28" s="55"/>
      <c r="E28" s="39"/>
      <c r="F28" s="37">
        <v>1980.7</v>
      </c>
      <c r="G28" s="38"/>
      <c r="H28" s="38"/>
    </row>
    <row r="29" spans="1:14" ht="23.25" x14ac:dyDescent="0.25">
      <c r="A29" s="33" t="s">
        <v>95</v>
      </c>
      <c r="B29" s="54" t="s">
        <v>27</v>
      </c>
      <c r="C29" s="33" t="s">
        <v>17</v>
      </c>
      <c r="D29" s="55">
        <v>86910.61</v>
      </c>
      <c r="E29" s="39">
        <v>19760.5</v>
      </c>
      <c r="F29" s="37">
        <v>0</v>
      </c>
      <c r="G29" s="38"/>
      <c r="H29" s="38"/>
    </row>
    <row r="30" spans="1:14" x14ac:dyDescent="0.25">
      <c r="A30" s="33" t="s">
        <v>95</v>
      </c>
      <c r="B30" s="54" t="s">
        <v>28</v>
      </c>
      <c r="C30" s="33" t="s">
        <v>15</v>
      </c>
      <c r="D30" s="55">
        <v>143600</v>
      </c>
      <c r="E30" s="39"/>
      <c r="F30" s="37">
        <v>161789</v>
      </c>
      <c r="G30" s="38"/>
      <c r="H30" s="38"/>
    </row>
    <row r="31" spans="1:14" x14ac:dyDescent="0.25">
      <c r="A31" s="33"/>
      <c r="B31" s="34" t="s">
        <v>93</v>
      </c>
      <c r="C31" s="33" t="s">
        <v>21</v>
      </c>
      <c r="D31" s="55">
        <v>54738.720000000001</v>
      </c>
      <c r="E31" s="39"/>
      <c r="F31" s="37">
        <v>31812.880000000001</v>
      </c>
      <c r="G31" s="38" t="s">
        <v>7</v>
      </c>
      <c r="H31" s="38"/>
      <c r="I31" t="s">
        <v>94</v>
      </c>
    </row>
    <row r="32" spans="1:14" x14ac:dyDescent="0.25">
      <c r="A32" s="33"/>
      <c r="B32" s="34" t="s">
        <v>19</v>
      </c>
      <c r="C32" s="33" t="s">
        <v>18</v>
      </c>
      <c r="D32" s="55">
        <v>0</v>
      </c>
      <c r="E32" s="39"/>
      <c r="F32" s="37">
        <v>3030</v>
      </c>
      <c r="G32" s="38"/>
      <c r="H32" s="38"/>
    </row>
    <row r="33" spans="1:9" ht="23.25" x14ac:dyDescent="0.25">
      <c r="A33" s="33" t="s">
        <v>88</v>
      </c>
      <c r="B33" s="54" t="s">
        <v>91</v>
      </c>
      <c r="C33" s="33" t="s">
        <v>72</v>
      </c>
      <c r="D33" s="55"/>
      <c r="E33" s="38"/>
      <c r="F33" s="37">
        <v>10573.5</v>
      </c>
      <c r="G33" s="38"/>
      <c r="H33" s="38"/>
    </row>
    <row r="34" spans="1:9" x14ac:dyDescent="0.25">
      <c r="A34" s="53" t="s">
        <v>88</v>
      </c>
      <c r="B34" s="54" t="s">
        <v>92</v>
      </c>
      <c r="C34" s="47" t="s">
        <v>73</v>
      </c>
      <c r="D34" s="55"/>
      <c r="E34" s="38"/>
      <c r="F34" s="37">
        <v>34742.559999999998</v>
      </c>
      <c r="G34" s="38"/>
      <c r="H34" s="38"/>
      <c r="I34" t="s">
        <v>90</v>
      </c>
    </row>
    <row r="35" spans="1:9" x14ac:dyDescent="0.25">
      <c r="A35" s="33"/>
      <c r="B35" s="47"/>
      <c r="C35" s="33"/>
      <c r="D35" s="55"/>
      <c r="E35" s="38"/>
      <c r="F35" s="57">
        <f>SUM(F26:F34)-F31</f>
        <v>311516.21000000002</v>
      </c>
      <c r="G35" s="38"/>
      <c r="H35" s="38"/>
    </row>
    <row r="36" spans="1:9" x14ac:dyDescent="0.25">
      <c r="A36" s="33"/>
      <c r="B36" s="33"/>
      <c r="C36" s="33"/>
      <c r="D36" s="43"/>
      <c r="E36" s="33"/>
      <c r="F36" s="52"/>
      <c r="G36" s="33"/>
      <c r="H36" s="33"/>
    </row>
    <row r="37" spans="1:9" ht="60" x14ac:dyDescent="0.25">
      <c r="A37" s="33"/>
      <c r="B37" s="33"/>
      <c r="C37" s="42"/>
      <c r="D37" s="35" t="s">
        <v>12</v>
      </c>
      <c r="E37" s="36" t="s">
        <v>25</v>
      </c>
      <c r="F37" s="37" t="s">
        <v>1</v>
      </c>
      <c r="G37" s="36" t="s">
        <v>13</v>
      </c>
      <c r="H37" s="33"/>
    </row>
    <row r="40" spans="1:9" x14ac:dyDescent="0.25">
      <c r="C40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6" workbookViewId="0">
      <selection activeCell="C44" sqref="C44"/>
    </sheetView>
  </sheetViews>
  <sheetFormatPr defaultRowHeight="15" x14ac:dyDescent="0.25"/>
  <cols>
    <col min="1" max="1" width="1.140625" customWidth="1"/>
    <col min="2" max="2" width="15.28515625" customWidth="1"/>
    <col min="3" max="3" width="53.42578125" customWidth="1"/>
    <col min="4" max="4" width="17.140625" customWidth="1"/>
    <col min="5" max="5" width="9.140625" customWidth="1"/>
    <col min="6" max="6" width="11.42578125" bestFit="1" customWidth="1"/>
    <col min="7" max="7" width="10.5703125" bestFit="1" customWidth="1"/>
    <col min="8" max="8" width="10.85546875" customWidth="1"/>
    <col min="255" max="255" width="1.140625" customWidth="1"/>
    <col min="256" max="256" width="15.28515625" customWidth="1"/>
    <col min="257" max="257" width="53.42578125" customWidth="1"/>
    <col min="258" max="258" width="17.140625" customWidth="1"/>
    <col min="260" max="260" width="13.42578125" customWidth="1"/>
    <col min="261" max="261" width="13" customWidth="1"/>
    <col min="262" max="262" width="10.140625" bestFit="1" customWidth="1"/>
    <col min="511" max="511" width="1.140625" customWidth="1"/>
    <col min="512" max="512" width="15.28515625" customWidth="1"/>
    <col min="513" max="513" width="53.42578125" customWidth="1"/>
    <col min="514" max="514" width="17.140625" customWidth="1"/>
    <col min="516" max="516" width="13.42578125" customWidth="1"/>
    <col min="517" max="517" width="13" customWidth="1"/>
    <col min="518" max="518" width="10.140625" bestFit="1" customWidth="1"/>
    <col min="767" max="767" width="1.140625" customWidth="1"/>
    <col min="768" max="768" width="15.28515625" customWidth="1"/>
    <col min="769" max="769" width="53.42578125" customWidth="1"/>
    <col min="770" max="770" width="17.140625" customWidth="1"/>
    <col min="772" max="772" width="13.42578125" customWidth="1"/>
    <col min="773" max="773" width="13" customWidth="1"/>
    <col min="774" max="774" width="10.140625" bestFit="1" customWidth="1"/>
    <col min="1023" max="1023" width="1.140625" customWidth="1"/>
    <col min="1024" max="1024" width="15.28515625" customWidth="1"/>
    <col min="1025" max="1025" width="53.42578125" customWidth="1"/>
    <col min="1026" max="1026" width="17.140625" customWidth="1"/>
    <col min="1028" max="1028" width="13.42578125" customWidth="1"/>
    <col min="1029" max="1029" width="13" customWidth="1"/>
    <col min="1030" max="1030" width="10.140625" bestFit="1" customWidth="1"/>
    <col min="1279" max="1279" width="1.140625" customWidth="1"/>
    <col min="1280" max="1280" width="15.28515625" customWidth="1"/>
    <col min="1281" max="1281" width="53.42578125" customWidth="1"/>
    <col min="1282" max="1282" width="17.140625" customWidth="1"/>
    <col min="1284" max="1284" width="13.42578125" customWidth="1"/>
    <col min="1285" max="1285" width="13" customWidth="1"/>
    <col min="1286" max="1286" width="10.140625" bestFit="1" customWidth="1"/>
    <col min="1535" max="1535" width="1.140625" customWidth="1"/>
    <col min="1536" max="1536" width="15.28515625" customWidth="1"/>
    <col min="1537" max="1537" width="53.42578125" customWidth="1"/>
    <col min="1538" max="1538" width="17.140625" customWidth="1"/>
    <col min="1540" max="1540" width="13.42578125" customWidth="1"/>
    <col min="1541" max="1541" width="13" customWidth="1"/>
    <col min="1542" max="1542" width="10.140625" bestFit="1" customWidth="1"/>
    <col min="1791" max="1791" width="1.140625" customWidth="1"/>
    <col min="1792" max="1792" width="15.28515625" customWidth="1"/>
    <col min="1793" max="1793" width="53.42578125" customWidth="1"/>
    <col min="1794" max="1794" width="17.140625" customWidth="1"/>
    <col min="1796" max="1796" width="13.42578125" customWidth="1"/>
    <col min="1797" max="1797" width="13" customWidth="1"/>
    <col min="1798" max="1798" width="10.140625" bestFit="1" customWidth="1"/>
    <col min="2047" max="2047" width="1.140625" customWidth="1"/>
    <col min="2048" max="2048" width="15.28515625" customWidth="1"/>
    <col min="2049" max="2049" width="53.42578125" customWidth="1"/>
    <col min="2050" max="2050" width="17.140625" customWidth="1"/>
    <col min="2052" max="2052" width="13.42578125" customWidth="1"/>
    <col min="2053" max="2053" width="13" customWidth="1"/>
    <col min="2054" max="2054" width="10.140625" bestFit="1" customWidth="1"/>
    <col min="2303" max="2303" width="1.140625" customWidth="1"/>
    <col min="2304" max="2304" width="15.28515625" customWidth="1"/>
    <col min="2305" max="2305" width="53.42578125" customWidth="1"/>
    <col min="2306" max="2306" width="17.140625" customWidth="1"/>
    <col min="2308" max="2308" width="13.42578125" customWidth="1"/>
    <col min="2309" max="2309" width="13" customWidth="1"/>
    <col min="2310" max="2310" width="10.140625" bestFit="1" customWidth="1"/>
    <col min="2559" max="2559" width="1.140625" customWidth="1"/>
    <col min="2560" max="2560" width="15.28515625" customWidth="1"/>
    <col min="2561" max="2561" width="53.42578125" customWidth="1"/>
    <col min="2562" max="2562" width="17.140625" customWidth="1"/>
    <col min="2564" max="2564" width="13.42578125" customWidth="1"/>
    <col min="2565" max="2565" width="13" customWidth="1"/>
    <col min="2566" max="2566" width="10.140625" bestFit="1" customWidth="1"/>
    <col min="2815" max="2815" width="1.140625" customWidth="1"/>
    <col min="2816" max="2816" width="15.28515625" customWidth="1"/>
    <col min="2817" max="2817" width="53.42578125" customWidth="1"/>
    <col min="2818" max="2818" width="17.140625" customWidth="1"/>
    <col min="2820" max="2820" width="13.42578125" customWidth="1"/>
    <col min="2821" max="2821" width="13" customWidth="1"/>
    <col min="2822" max="2822" width="10.140625" bestFit="1" customWidth="1"/>
    <col min="3071" max="3071" width="1.140625" customWidth="1"/>
    <col min="3072" max="3072" width="15.28515625" customWidth="1"/>
    <col min="3073" max="3073" width="53.42578125" customWidth="1"/>
    <col min="3074" max="3074" width="17.140625" customWidth="1"/>
    <col min="3076" max="3076" width="13.42578125" customWidth="1"/>
    <col min="3077" max="3077" width="13" customWidth="1"/>
    <col min="3078" max="3078" width="10.140625" bestFit="1" customWidth="1"/>
    <col min="3327" max="3327" width="1.140625" customWidth="1"/>
    <col min="3328" max="3328" width="15.28515625" customWidth="1"/>
    <col min="3329" max="3329" width="53.42578125" customWidth="1"/>
    <col min="3330" max="3330" width="17.140625" customWidth="1"/>
    <col min="3332" max="3332" width="13.42578125" customWidth="1"/>
    <col min="3333" max="3333" width="13" customWidth="1"/>
    <col min="3334" max="3334" width="10.140625" bestFit="1" customWidth="1"/>
    <col min="3583" max="3583" width="1.140625" customWidth="1"/>
    <col min="3584" max="3584" width="15.28515625" customWidth="1"/>
    <col min="3585" max="3585" width="53.42578125" customWidth="1"/>
    <col min="3586" max="3586" width="17.140625" customWidth="1"/>
    <col min="3588" max="3588" width="13.42578125" customWidth="1"/>
    <col min="3589" max="3589" width="13" customWidth="1"/>
    <col min="3590" max="3590" width="10.140625" bestFit="1" customWidth="1"/>
    <col min="3839" max="3839" width="1.140625" customWidth="1"/>
    <col min="3840" max="3840" width="15.28515625" customWidth="1"/>
    <col min="3841" max="3841" width="53.42578125" customWidth="1"/>
    <col min="3842" max="3842" width="17.140625" customWidth="1"/>
    <col min="3844" max="3844" width="13.42578125" customWidth="1"/>
    <col min="3845" max="3845" width="13" customWidth="1"/>
    <col min="3846" max="3846" width="10.140625" bestFit="1" customWidth="1"/>
    <col min="4095" max="4095" width="1.140625" customWidth="1"/>
    <col min="4096" max="4096" width="15.28515625" customWidth="1"/>
    <col min="4097" max="4097" width="53.42578125" customWidth="1"/>
    <col min="4098" max="4098" width="17.140625" customWidth="1"/>
    <col min="4100" max="4100" width="13.42578125" customWidth="1"/>
    <col min="4101" max="4101" width="13" customWidth="1"/>
    <col min="4102" max="4102" width="10.140625" bestFit="1" customWidth="1"/>
    <col min="4351" max="4351" width="1.140625" customWidth="1"/>
    <col min="4352" max="4352" width="15.28515625" customWidth="1"/>
    <col min="4353" max="4353" width="53.42578125" customWidth="1"/>
    <col min="4354" max="4354" width="17.140625" customWidth="1"/>
    <col min="4356" max="4356" width="13.42578125" customWidth="1"/>
    <col min="4357" max="4357" width="13" customWidth="1"/>
    <col min="4358" max="4358" width="10.140625" bestFit="1" customWidth="1"/>
    <col min="4607" max="4607" width="1.140625" customWidth="1"/>
    <col min="4608" max="4608" width="15.28515625" customWidth="1"/>
    <col min="4609" max="4609" width="53.42578125" customWidth="1"/>
    <col min="4610" max="4610" width="17.140625" customWidth="1"/>
    <col min="4612" max="4612" width="13.42578125" customWidth="1"/>
    <col min="4613" max="4613" width="13" customWidth="1"/>
    <col min="4614" max="4614" width="10.140625" bestFit="1" customWidth="1"/>
    <col min="4863" max="4863" width="1.140625" customWidth="1"/>
    <col min="4864" max="4864" width="15.28515625" customWidth="1"/>
    <col min="4865" max="4865" width="53.42578125" customWidth="1"/>
    <col min="4866" max="4866" width="17.140625" customWidth="1"/>
    <col min="4868" max="4868" width="13.42578125" customWidth="1"/>
    <col min="4869" max="4869" width="13" customWidth="1"/>
    <col min="4870" max="4870" width="10.140625" bestFit="1" customWidth="1"/>
    <col min="5119" max="5119" width="1.140625" customWidth="1"/>
    <col min="5120" max="5120" width="15.28515625" customWidth="1"/>
    <col min="5121" max="5121" width="53.42578125" customWidth="1"/>
    <col min="5122" max="5122" width="17.140625" customWidth="1"/>
    <col min="5124" max="5124" width="13.42578125" customWidth="1"/>
    <col min="5125" max="5125" width="13" customWidth="1"/>
    <col min="5126" max="5126" width="10.140625" bestFit="1" customWidth="1"/>
    <col min="5375" max="5375" width="1.140625" customWidth="1"/>
    <col min="5376" max="5376" width="15.28515625" customWidth="1"/>
    <col min="5377" max="5377" width="53.42578125" customWidth="1"/>
    <col min="5378" max="5378" width="17.140625" customWidth="1"/>
    <col min="5380" max="5380" width="13.42578125" customWidth="1"/>
    <col min="5381" max="5381" width="13" customWidth="1"/>
    <col min="5382" max="5382" width="10.140625" bestFit="1" customWidth="1"/>
    <col min="5631" max="5631" width="1.140625" customWidth="1"/>
    <col min="5632" max="5632" width="15.28515625" customWidth="1"/>
    <col min="5633" max="5633" width="53.42578125" customWidth="1"/>
    <col min="5634" max="5634" width="17.140625" customWidth="1"/>
    <col min="5636" max="5636" width="13.42578125" customWidth="1"/>
    <col min="5637" max="5637" width="13" customWidth="1"/>
    <col min="5638" max="5638" width="10.140625" bestFit="1" customWidth="1"/>
    <col min="5887" max="5887" width="1.140625" customWidth="1"/>
    <col min="5888" max="5888" width="15.28515625" customWidth="1"/>
    <col min="5889" max="5889" width="53.42578125" customWidth="1"/>
    <col min="5890" max="5890" width="17.140625" customWidth="1"/>
    <col min="5892" max="5892" width="13.42578125" customWidth="1"/>
    <col min="5893" max="5893" width="13" customWidth="1"/>
    <col min="5894" max="5894" width="10.140625" bestFit="1" customWidth="1"/>
    <col min="6143" max="6143" width="1.140625" customWidth="1"/>
    <col min="6144" max="6144" width="15.28515625" customWidth="1"/>
    <col min="6145" max="6145" width="53.42578125" customWidth="1"/>
    <col min="6146" max="6146" width="17.140625" customWidth="1"/>
    <col min="6148" max="6148" width="13.42578125" customWidth="1"/>
    <col min="6149" max="6149" width="13" customWidth="1"/>
    <col min="6150" max="6150" width="10.140625" bestFit="1" customWidth="1"/>
    <col min="6399" max="6399" width="1.140625" customWidth="1"/>
    <col min="6400" max="6400" width="15.28515625" customWidth="1"/>
    <col min="6401" max="6401" width="53.42578125" customWidth="1"/>
    <col min="6402" max="6402" width="17.140625" customWidth="1"/>
    <col min="6404" max="6404" width="13.42578125" customWidth="1"/>
    <col min="6405" max="6405" width="13" customWidth="1"/>
    <col min="6406" max="6406" width="10.140625" bestFit="1" customWidth="1"/>
    <col min="6655" max="6655" width="1.140625" customWidth="1"/>
    <col min="6656" max="6656" width="15.28515625" customWidth="1"/>
    <col min="6657" max="6657" width="53.42578125" customWidth="1"/>
    <col min="6658" max="6658" width="17.140625" customWidth="1"/>
    <col min="6660" max="6660" width="13.42578125" customWidth="1"/>
    <col min="6661" max="6661" width="13" customWidth="1"/>
    <col min="6662" max="6662" width="10.140625" bestFit="1" customWidth="1"/>
    <col min="6911" max="6911" width="1.140625" customWidth="1"/>
    <col min="6912" max="6912" width="15.28515625" customWidth="1"/>
    <col min="6913" max="6913" width="53.42578125" customWidth="1"/>
    <col min="6914" max="6914" width="17.140625" customWidth="1"/>
    <col min="6916" max="6916" width="13.42578125" customWidth="1"/>
    <col min="6917" max="6917" width="13" customWidth="1"/>
    <col min="6918" max="6918" width="10.140625" bestFit="1" customWidth="1"/>
    <col min="7167" max="7167" width="1.140625" customWidth="1"/>
    <col min="7168" max="7168" width="15.28515625" customWidth="1"/>
    <col min="7169" max="7169" width="53.42578125" customWidth="1"/>
    <col min="7170" max="7170" width="17.140625" customWidth="1"/>
    <col min="7172" max="7172" width="13.42578125" customWidth="1"/>
    <col min="7173" max="7173" width="13" customWidth="1"/>
    <col min="7174" max="7174" width="10.140625" bestFit="1" customWidth="1"/>
    <col min="7423" max="7423" width="1.140625" customWidth="1"/>
    <col min="7424" max="7424" width="15.28515625" customWidth="1"/>
    <col min="7425" max="7425" width="53.42578125" customWidth="1"/>
    <col min="7426" max="7426" width="17.140625" customWidth="1"/>
    <col min="7428" max="7428" width="13.42578125" customWidth="1"/>
    <col min="7429" max="7429" width="13" customWidth="1"/>
    <col min="7430" max="7430" width="10.140625" bestFit="1" customWidth="1"/>
    <col min="7679" max="7679" width="1.140625" customWidth="1"/>
    <col min="7680" max="7680" width="15.28515625" customWidth="1"/>
    <col min="7681" max="7681" width="53.42578125" customWidth="1"/>
    <col min="7682" max="7682" width="17.140625" customWidth="1"/>
    <col min="7684" max="7684" width="13.42578125" customWidth="1"/>
    <col min="7685" max="7685" width="13" customWidth="1"/>
    <col min="7686" max="7686" width="10.140625" bestFit="1" customWidth="1"/>
    <col min="7935" max="7935" width="1.140625" customWidth="1"/>
    <col min="7936" max="7936" width="15.28515625" customWidth="1"/>
    <col min="7937" max="7937" width="53.42578125" customWidth="1"/>
    <col min="7938" max="7938" width="17.140625" customWidth="1"/>
    <col min="7940" max="7940" width="13.42578125" customWidth="1"/>
    <col min="7941" max="7941" width="13" customWidth="1"/>
    <col min="7942" max="7942" width="10.140625" bestFit="1" customWidth="1"/>
    <col min="8191" max="8191" width="1.140625" customWidth="1"/>
    <col min="8192" max="8192" width="15.28515625" customWidth="1"/>
    <col min="8193" max="8193" width="53.42578125" customWidth="1"/>
    <col min="8194" max="8194" width="17.140625" customWidth="1"/>
    <col min="8196" max="8196" width="13.42578125" customWidth="1"/>
    <col min="8197" max="8197" width="13" customWidth="1"/>
    <col min="8198" max="8198" width="10.140625" bestFit="1" customWidth="1"/>
    <col min="8447" max="8447" width="1.140625" customWidth="1"/>
    <col min="8448" max="8448" width="15.28515625" customWidth="1"/>
    <col min="8449" max="8449" width="53.42578125" customWidth="1"/>
    <col min="8450" max="8450" width="17.140625" customWidth="1"/>
    <col min="8452" max="8452" width="13.42578125" customWidth="1"/>
    <col min="8453" max="8453" width="13" customWidth="1"/>
    <col min="8454" max="8454" width="10.140625" bestFit="1" customWidth="1"/>
    <col min="8703" max="8703" width="1.140625" customWidth="1"/>
    <col min="8704" max="8704" width="15.28515625" customWidth="1"/>
    <col min="8705" max="8705" width="53.42578125" customWidth="1"/>
    <col min="8706" max="8706" width="17.140625" customWidth="1"/>
    <col min="8708" max="8708" width="13.42578125" customWidth="1"/>
    <col min="8709" max="8709" width="13" customWidth="1"/>
    <col min="8710" max="8710" width="10.140625" bestFit="1" customWidth="1"/>
    <col min="8959" max="8959" width="1.140625" customWidth="1"/>
    <col min="8960" max="8960" width="15.28515625" customWidth="1"/>
    <col min="8961" max="8961" width="53.42578125" customWidth="1"/>
    <col min="8962" max="8962" width="17.140625" customWidth="1"/>
    <col min="8964" max="8964" width="13.42578125" customWidth="1"/>
    <col min="8965" max="8965" width="13" customWidth="1"/>
    <col min="8966" max="8966" width="10.140625" bestFit="1" customWidth="1"/>
    <col min="9215" max="9215" width="1.140625" customWidth="1"/>
    <col min="9216" max="9216" width="15.28515625" customWidth="1"/>
    <col min="9217" max="9217" width="53.42578125" customWidth="1"/>
    <col min="9218" max="9218" width="17.140625" customWidth="1"/>
    <col min="9220" max="9220" width="13.42578125" customWidth="1"/>
    <col min="9221" max="9221" width="13" customWidth="1"/>
    <col min="9222" max="9222" width="10.140625" bestFit="1" customWidth="1"/>
    <col min="9471" max="9471" width="1.140625" customWidth="1"/>
    <col min="9472" max="9472" width="15.28515625" customWidth="1"/>
    <col min="9473" max="9473" width="53.42578125" customWidth="1"/>
    <col min="9474" max="9474" width="17.140625" customWidth="1"/>
    <col min="9476" max="9476" width="13.42578125" customWidth="1"/>
    <col min="9477" max="9477" width="13" customWidth="1"/>
    <col min="9478" max="9478" width="10.140625" bestFit="1" customWidth="1"/>
    <col min="9727" max="9727" width="1.140625" customWidth="1"/>
    <col min="9728" max="9728" width="15.28515625" customWidth="1"/>
    <col min="9729" max="9729" width="53.42578125" customWidth="1"/>
    <col min="9730" max="9730" width="17.140625" customWidth="1"/>
    <col min="9732" max="9732" width="13.42578125" customWidth="1"/>
    <col min="9733" max="9733" width="13" customWidth="1"/>
    <col min="9734" max="9734" width="10.140625" bestFit="1" customWidth="1"/>
    <col min="9983" max="9983" width="1.140625" customWidth="1"/>
    <col min="9984" max="9984" width="15.28515625" customWidth="1"/>
    <col min="9985" max="9985" width="53.42578125" customWidth="1"/>
    <col min="9986" max="9986" width="17.140625" customWidth="1"/>
    <col min="9988" max="9988" width="13.42578125" customWidth="1"/>
    <col min="9989" max="9989" width="13" customWidth="1"/>
    <col min="9990" max="9990" width="10.140625" bestFit="1" customWidth="1"/>
    <col min="10239" max="10239" width="1.140625" customWidth="1"/>
    <col min="10240" max="10240" width="15.28515625" customWidth="1"/>
    <col min="10241" max="10241" width="53.42578125" customWidth="1"/>
    <col min="10242" max="10242" width="17.140625" customWidth="1"/>
    <col min="10244" max="10244" width="13.42578125" customWidth="1"/>
    <col min="10245" max="10245" width="13" customWidth="1"/>
    <col min="10246" max="10246" width="10.140625" bestFit="1" customWidth="1"/>
    <col min="10495" max="10495" width="1.140625" customWidth="1"/>
    <col min="10496" max="10496" width="15.28515625" customWidth="1"/>
    <col min="10497" max="10497" width="53.42578125" customWidth="1"/>
    <col min="10498" max="10498" width="17.140625" customWidth="1"/>
    <col min="10500" max="10500" width="13.42578125" customWidth="1"/>
    <col min="10501" max="10501" width="13" customWidth="1"/>
    <col min="10502" max="10502" width="10.140625" bestFit="1" customWidth="1"/>
    <col min="10751" max="10751" width="1.140625" customWidth="1"/>
    <col min="10752" max="10752" width="15.28515625" customWidth="1"/>
    <col min="10753" max="10753" width="53.42578125" customWidth="1"/>
    <col min="10754" max="10754" width="17.140625" customWidth="1"/>
    <col min="10756" max="10756" width="13.42578125" customWidth="1"/>
    <col min="10757" max="10757" width="13" customWidth="1"/>
    <col min="10758" max="10758" width="10.140625" bestFit="1" customWidth="1"/>
    <col min="11007" max="11007" width="1.140625" customWidth="1"/>
    <col min="11008" max="11008" width="15.28515625" customWidth="1"/>
    <col min="11009" max="11009" width="53.42578125" customWidth="1"/>
    <col min="11010" max="11010" width="17.140625" customWidth="1"/>
    <col min="11012" max="11012" width="13.42578125" customWidth="1"/>
    <col min="11013" max="11013" width="13" customWidth="1"/>
    <col min="11014" max="11014" width="10.140625" bestFit="1" customWidth="1"/>
    <col min="11263" max="11263" width="1.140625" customWidth="1"/>
    <col min="11264" max="11264" width="15.28515625" customWidth="1"/>
    <col min="11265" max="11265" width="53.42578125" customWidth="1"/>
    <col min="11266" max="11266" width="17.140625" customWidth="1"/>
    <col min="11268" max="11268" width="13.42578125" customWidth="1"/>
    <col min="11269" max="11269" width="13" customWidth="1"/>
    <col min="11270" max="11270" width="10.140625" bestFit="1" customWidth="1"/>
    <col min="11519" max="11519" width="1.140625" customWidth="1"/>
    <col min="11520" max="11520" width="15.28515625" customWidth="1"/>
    <col min="11521" max="11521" width="53.42578125" customWidth="1"/>
    <col min="11522" max="11522" width="17.140625" customWidth="1"/>
    <col min="11524" max="11524" width="13.42578125" customWidth="1"/>
    <col min="11525" max="11525" width="13" customWidth="1"/>
    <col min="11526" max="11526" width="10.140625" bestFit="1" customWidth="1"/>
    <col min="11775" max="11775" width="1.140625" customWidth="1"/>
    <col min="11776" max="11776" width="15.28515625" customWidth="1"/>
    <col min="11777" max="11777" width="53.42578125" customWidth="1"/>
    <col min="11778" max="11778" width="17.140625" customWidth="1"/>
    <col min="11780" max="11780" width="13.42578125" customWidth="1"/>
    <col min="11781" max="11781" width="13" customWidth="1"/>
    <col min="11782" max="11782" width="10.140625" bestFit="1" customWidth="1"/>
    <col min="12031" max="12031" width="1.140625" customWidth="1"/>
    <col min="12032" max="12032" width="15.28515625" customWidth="1"/>
    <col min="12033" max="12033" width="53.42578125" customWidth="1"/>
    <col min="12034" max="12034" width="17.140625" customWidth="1"/>
    <col min="12036" max="12036" width="13.42578125" customWidth="1"/>
    <col min="12037" max="12037" width="13" customWidth="1"/>
    <col min="12038" max="12038" width="10.140625" bestFit="1" customWidth="1"/>
    <col min="12287" max="12287" width="1.140625" customWidth="1"/>
    <col min="12288" max="12288" width="15.28515625" customWidth="1"/>
    <col min="12289" max="12289" width="53.42578125" customWidth="1"/>
    <col min="12290" max="12290" width="17.140625" customWidth="1"/>
    <col min="12292" max="12292" width="13.42578125" customWidth="1"/>
    <col min="12293" max="12293" width="13" customWidth="1"/>
    <col min="12294" max="12294" width="10.140625" bestFit="1" customWidth="1"/>
    <col min="12543" max="12543" width="1.140625" customWidth="1"/>
    <col min="12544" max="12544" width="15.28515625" customWidth="1"/>
    <col min="12545" max="12545" width="53.42578125" customWidth="1"/>
    <col min="12546" max="12546" width="17.140625" customWidth="1"/>
    <col min="12548" max="12548" width="13.42578125" customWidth="1"/>
    <col min="12549" max="12549" width="13" customWidth="1"/>
    <col min="12550" max="12550" width="10.140625" bestFit="1" customWidth="1"/>
    <col min="12799" max="12799" width="1.140625" customWidth="1"/>
    <col min="12800" max="12800" width="15.28515625" customWidth="1"/>
    <col min="12801" max="12801" width="53.42578125" customWidth="1"/>
    <col min="12802" max="12802" width="17.140625" customWidth="1"/>
    <col min="12804" max="12804" width="13.42578125" customWidth="1"/>
    <col min="12805" max="12805" width="13" customWidth="1"/>
    <col min="12806" max="12806" width="10.140625" bestFit="1" customWidth="1"/>
    <col min="13055" max="13055" width="1.140625" customWidth="1"/>
    <col min="13056" max="13056" width="15.28515625" customWidth="1"/>
    <col min="13057" max="13057" width="53.42578125" customWidth="1"/>
    <col min="13058" max="13058" width="17.140625" customWidth="1"/>
    <col min="13060" max="13060" width="13.42578125" customWidth="1"/>
    <col min="13061" max="13061" width="13" customWidth="1"/>
    <col min="13062" max="13062" width="10.140625" bestFit="1" customWidth="1"/>
    <col min="13311" max="13311" width="1.140625" customWidth="1"/>
    <col min="13312" max="13312" width="15.28515625" customWidth="1"/>
    <col min="13313" max="13313" width="53.42578125" customWidth="1"/>
    <col min="13314" max="13314" width="17.140625" customWidth="1"/>
    <col min="13316" max="13316" width="13.42578125" customWidth="1"/>
    <col min="13317" max="13317" width="13" customWidth="1"/>
    <col min="13318" max="13318" width="10.140625" bestFit="1" customWidth="1"/>
    <col min="13567" max="13567" width="1.140625" customWidth="1"/>
    <col min="13568" max="13568" width="15.28515625" customWidth="1"/>
    <col min="13569" max="13569" width="53.42578125" customWidth="1"/>
    <col min="13570" max="13570" width="17.140625" customWidth="1"/>
    <col min="13572" max="13572" width="13.42578125" customWidth="1"/>
    <col min="13573" max="13573" width="13" customWidth="1"/>
    <col min="13574" max="13574" width="10.140625" bestFit="1" customWidth="1"/>
    <col min="13823" max="13823" width="1.140625" customWidth="1"/>
    <col min="13824" max="13824" width="15.28515625" customWidth="1"/>
    <col min="13825" max="13825" width="53.42578125" customWidth="1"/>
    <col min="13826" max="13826" width="17.140625" customWidth="1"/>
    <col min="13828" max="13828" width="13.42578125" customWidth="1"/>
    <col min="13829" max="13829" width="13" customWidth="1"/>
    <col min="13830" max="13830" width="10.140625" bestFit="1" customWidth="1"/>
    <col min="14079" max="14079" width="1.140625" customWidth="1"/>
    <col min="14080" max="14080" width="15.28515625" customWidth="1"/>
    <col min="14081" max="14081" width="53.42578125" customWidth="1"/>
    <col min="14082" max="14082" width="17.140625" customWidth="1"/>
    <col min="14084" max="14084" width="13.42578125" customWidth="1"/>
    <col min="14085" max="14085" width="13" customWidth="1"/>
    <col min="14086" max="14086" width="10.140625" bestFit="1" customWidth="1"/>
    <col min="14335" max="14335" width="1.140625" customWidth="1"/>
    <col min="14336" max="14336" width="15.28515625" customWidth="1"/>
    <col min="14337" max="14337" width="53.42578125" customWidth="1"/>
    <col min="14338" max="14338" width="17.140625" customWidth="1"/>
    <col min="14340" max="14340" width="13.42578125" customWidth="1"/>
    <col min="14341" max="14341" width="13" customWidth="1"/>
    <col min="14342" max="14342" width="10.140625" bestFit="1" customWidth="1"/>
    <col min="14591" max="14591" width="1.140625" customWidth="1"/>
    <col min="14592" max="14592" width="15.28515625" customWidth="1"/>
    <col min="14593" max="14593" width="53.42578125" customWidth="1"/>
    <col min="14594" max="14594" width="17.140625" customWidth="1"/>
    <col min="14596" max="14596" width="13.42578125" customWidth="1"/>
    <col min="14597" max="14597" width="13" customWidth="1"/>
    <col min="14598" max="14598" width="10.140625" bestFit="1" customWidth="1"/>
    <col min="14847" max="14847" width="1.140625" customWidth="1"/>
    <col min="14848" max="14848" width="15.28515625" customWidth="1"/>
    <col min="14849" max="14849" width="53.42578125" customWidth="1"/>
    <col min="14850" max="14850" width="17.140625" customWidth="1"/>
    <col min="14852" max="14852" width="13.42578125" customWidth="1"/>
    <col min="14853" max="14853" width="13" customWidth="1"/>
    <col min="14854" max="14854" width="10.140625" bestFit="1" customWidth="1"/>
    <col min="15103" max="15103" width="1.140625" customWidth="1"/>
    <col min="15104" max="15104" width="15.28515625" customWidth="1"/>
    <col min="15105" max="15105" width="53.42578125" customWidth="1"/>
    <col min="15106" max="15106" width="17.140625" customWidth="1"/>
    <col min="15108" max="15108" width="13.42578125" customWidth="1"/>
    <col min="15109" max="15109" width="13" customWidth="1"/>
    <col min="15110" max="15110" width="10.140625" bestFit="1" customWidth="1"/>
    <col min="15359" max="15359" width="1.140625" customWidth="1"/>
    <col min="15360" max="15360" width="15.28515625" customWidth="1"/>
    <col min="15361" max="15361" width="53.42578125" customWidth="1"/>
    <col min="15362" max="15362" width="17.140625" customWidth="1"/>
    <col min="15364" max="15364" width="13.42578125" customWidth="1"/>
    <col min="15365" max="15365" width="13" customWidth="1"/>
    <col min="15366" max="15366" width="10.140625" bestFit="1" customWidth="1"/>
    <col min="15615" max="15615" width="1.140625" customWidth="1"/>
    <col min="15616" max="15616" width="15.28515625" customWidth="1"/>
    <col min="15617" max="15617" width="53.42578125" customWidth="1"/>
    <col min="15618" max="15618" width="17.140625" customWidth="1"/>
    <col min="15620" max="15620" width="13.42578125" customWidth="1"/>
    <col min="15621" max="15621" width="13" customWidth="1"/>
    <col min="15622" max="15622" width="10.140625" bestFit="1" customWidth="1"/>
    <col min="15871" max="15871" width="1.140625" customWidth="1"/>
    <col min="15872" max="15872" width="15.28515625" customWidth="1"/>
    <col min="15873" max="15873" width="53.42578125" customWidth="1"/>
    <col min="15874" max="15874" width="17.140625" customWidth="1"/>
    <col min="15876" max="15876" width="13.42578125" customWidth="1"/>
    <col min="15877" max="15877" width="13" customWidth="1"/>
    <col min="15878" max="15878" width="10.140625" bestFit="1" customWidth="1"/>
    <col min="16127" max="16127" width="1.140625" customWidth="1"/>
    <col min="16128" max="16128" width="15.28515625" customWidth="1"/>
    <col min="16129" max="16129" width="53.42578125" customWidth="1"/>
    <col min="16130" max="16130" width="17.140625" customWidth="1"/>
    <col min="16132" max="16132" width="13.42578125" customWidth="1"/>
    <col min="16133" max="16133" width="13" customWidth="1"/>
    <col min="16134" max="16134" width="10.140625" bestFit="1" customWidth="1"/>
  </cols>
  <sheetData>
    <row r="1" spans="2:4" s="7" customFormat="1" ht="8.25" x14ac:dyDescent="0.15"/>
    <row r="2" spans="2:4" s="7" customFormat="1" ht="15.75" customHeight="1" x14ac:dyDescent="0.25">
      <c r="B2" s="67" t="s">
        <v>62</v>
      </c>
      <c r="C2" s="67"/>
    </row>
    <row r="3" spans="2:4" s="7" customFormat="1" ht="8.25" x14ac:dyDescent="0.15"/>
    <row r="4" spans="2:4" s="7" customFormat="1" ht="12.75" x14ac:dyDescent="0.2">
      <c r="B4" s="8" t="s">
        <v>29</v>
      </c>
      <c r="C4" s="8" t="s">
        <v>30</v>
      </c>
    </row>
    <row r="5" spans="2:4" s="7" customFormat="1" ht="8.25" x14ac:dyDescent="0.15"/>
    <row r="6" spans="2:4" s="7" customFormat="1" ht="25.5" x14ac:dyDescent="0.15">
      <c r="B6" s="9" t="s">
        <v>31</v>
      </c>
      <c r="C6" s="9" t="s">
        <v>32</v>
      </c>
      <c r="D6" s="9" t="s">
        <v>33</v>
      </c>
    </row>
    <row r="7" spans="2:4" s="7" customFormat="1" ht="12" x14ac:dyDescent="0.2">
      <c r="B7" s="10" t="s">
        <v>34</v>
      </c>
      <c r="C7" s="11" t="s">
        <v>35</v>
      </c>
      <c r="D7" s="12">
        <v>-510277.45000000019</v>
      </c>
    </row>
    <row r="8" spans="2:4" s="7" customFormat="1" ht="12" x14ac:dyDescent="0.2">
      <c r="B8" s="10" t="s">
        <v>36</v>
      </c>
      <c r="C8" s="11" t="s">
        <v>37</v>
      </c>
      <c r="D8" s="12">
        <v>-143162.40000000002</v>
      </c>
    </row>
    <row r="9" spans="2:4" s="7" customFormat="1" ht="12" x14ac:dyDescent="0.2">
      <c r="B9" s="10" t="s">
        <v>38</v>
      </c>
      <c r="C9" s="11" t="s">
        <v>39</v>
      </c>
      <c r="D9" s="12">
        <v>-4469.68</v>
      </c>
    </row>
    <row r="10" spans="2:4" s="7" customFormat="1" ht="12" x14ac:dyDescent="0.2">
      <c r="B10" s="10" t="s">
        <v>40</v>
      </c>
      <c r="C10" s="11" t="s">
        <v>41</v>
      </c>
      <c r="D10" s="12">
        <v>-2336.3900000000003</v>
      </c>
    </row>
    <row r="11" spans="2:4" s="7" customFormat="1" ht="12" x14ac:dyDescent="0.2">
      <c r="B11" s="10" t="s">
        <v>42</v>
      </c>
      <c r="C11" s="11" t="s">
        <v>43</v>
      </c>
      <c r="D11" s="12">
        <v>-1757.34</v>
      </c>
    </row>
    <row r="12" spans="2:4" s="7" customFormat="1" ht="12" x14ac:dyDescent="0.2">
      <c r="B12" s="10" t="s">
        <v>44</v>
      </c>
      <c r="C12" s="11" t="s">
        <v>45</v>
      </c>
      <c r="D12" s="12">
        <v>-6138.9</v>
      </c>
    </row>
    <row r="13" spans="2:4" s="7" customFormat="1" ht="12" x14ac:dyDescent="0.2">
      <c r="B13" s="10" t="s">
        <v>46</v>
      </c>
      <c r="C13" s="11" t="s">
        <v>47</v>
      </c>
      <c r="D13" s="12">
        <v>-10751.989999999996</v>
      </c>
    </row>
    <row r="14" spans="2:4" s="7" customFormat="1" ht="12" x14ac:dyDescent="0.2">
      <c r="B14" s="13"/>
      <c r="C14" s="14" t="s">
        <v>48</v>
      </c>
      <c r="D14" s="15">
        <v>-678894.15000000026</v>
      </c>
    </row>
    <row r="17" spans="2:6" ht="15.75" x14ac:dyDescent="0.25">
      <c r="B17" s="23" t="s">
        <v>63</v>
      </c>
    </row>
    <row r="19" spans="2:6" x14ac:dyDescent="0.25">
      <c r="B19" s="17" t="s">
        <v>49</v>
      </c>
      <c r="C19" s="18" t="s">
        <v>50</v>
      </c>
      <c r="D19">
        <v>309724.77</v>
      </c>
    </row>
    <row r="20" spans="2:6" x14ac:dyDescent="0.25">
      <c r="B20" s="19" t="s">
        <v>51</v>
      </c>
      <c r="C20" s="18" t="s">
        <v>52</v>
      </c>
      <c r="D20">
        <v>191502.28</v>
      </c>
    </row>
    <row r="21" spans="2:6" x14ac:dyDescent="0.25">
      <c r="B21" s="17" t="s">
        <v>53</v>
      </c>
      <c r="C21" s="18" t="s">
        <v>54</v>
      </c>
      <c r="D21">
        <v>26313.18</v>
      </c>
    </row>
    <row r="22" spans="2:6" x14ac:dyDescent="0.25">
      <c r="B22" t="s">
        <v>55</v>
      </c>
      <c r="C22" s="18" t="s">
        <v>69</v>
      </c>
      <c r="D22" s="2">
        <v>157989</v>
      </c>
      <c r="E22" t="s">
        <v>7</v>
      </c>
    </row>
    <row r="23" spans="2:6" x14ac:dyDescent="0.25">
      <c r="B23" t="s">
        <v>56</v>
      </c>
      <c r="C23" s="18"/>
      <c r="D23">
        <v>1431.66</v>
      </c>
    </row>
    <row r="24" spans="2:6" x14ac:dyDescent="0.25">
      <c r="B24" t="s">
        <v>57</v>
      </c>
      <c r="C24" s="18" t="s">
        <v>58</v>
      </c>
      <c r="D24">
        <v>416.67</v>
      </c>
    </row>
    <row r="25" spans="2:6" x14ac:dyDescent="0.25">
      <c r="C25" s="18" t="s">
        <v>59</v>
      </c>
      <c r="D25">
        <v>-8483.41</v>
      </c>
    </row>
    <row r="26" spans="2:6" x14ac:dyDescent="0.25">
      <c r="C26" s="20"/>
    </row>
    <row r="27" spans="2:6" x14ac:dyDescent="0.25">
      <c r="C27" s="21" t="s">
        <v>60</v>
      </c>
      <c r="D27" s="29">
        <f>SUM(D19:D25)</f>
        <v>678894.15000000014</v>
      </c>
      <c r="E27" s="2" t="s">
        <v>61</v>
      </c>
      <c r="F27" s="16"/>
    </row>
    <row r="29" spans="2:6" x14ac:dyDescent="0.25">
      <c r="C29" s="16" t="s">
        <v>64</v>
      </c>
      <c r="D29">
        <v>148788.13</v>
      </c>
      <c r="F29" s="6" t="s">
        <v>81</v>
      </c>
    </row>
    <row r="30" spans="2:6" x14ac:dyDescent="0.25">
      <c r="D30" s="22"/>
    </row>
    <row r="31" spans="2:6" x14ac:dyDescent="0.25">
      <c r="C31" s="4" t="s">
        <v>66</v>
      </c>
      <c r="D31" s="24">
        <f>D27+D29</f>
        <v>827682.28000000014</v>
      </c>
    </row>
    <row r="32" spans="2:6" x14ac:dyDescent="0.25">
      <c r="D32" s="22">
        <v>42735</v>
      </c>
    </row>
    <row r="34" spans="2:6" x14ac:dyDescent="0.25">
      <c r="B34" t="s">
        <v>70</v>
      </c>
      <c r="C34" t="s">
        <v>76</v>
      </c>
      <c r="D34" s="26">
        <f>SUM(D35:D36)</f>
        <v>764604.57</v>
      </c>
      <c r="F34" s="6" t="s">
        <v>80</v>
      </c>
    </row>
    <row r="35" spans="2:6" x14ac:dyDescent="0.25">
      <c r="C35" t="s">
        <v>67</v>
      </c>
      <c r="D35" s="25">
        <v>664333.87</v>
      </c>
      <c r="E35" t="s">
        <v>79</v>
      </c>
    </row>
    <row r="36" spans="2:6" x14ac:dyDescent="0.25">
      <c r="C36" t="s">
        <v>7</v>
      </c>
      <c r="D36" s="2">
        <v>100270.7</v>
      </c>
    </row>
    <row r="38" spans="2:6" x14ac:dyDescent="0.25">
      <c r="C38" t="s">
        <v>68</v>
      </c>
      <c r="D38">
        <v>55754.57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EAliik20</vt:lpstr>
      <vt:lpstr>EAliik44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 Kaldma</dc:creator>
  <cp:lastModifiedBy>Meeli Kaldma</cp:lastModifiedBy>
  <cp:lastPrinted>2017-01-24T13:44:35Z</cp:lastPrinted>
  <dcterms:created xsi:type="dcterms:W3CDTF">2017-01-12T11:31:00Z</dcterms:created>
  <dcterms:modified xsi:type="dcterms:W3CDTF">2017-01-24T15:02:07Z</dcterms:modified>
</cp:coreProperties>
</file>